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5CFFC4ED-54E0-4348-9E7B-309E3207D1DB}" xr6:coauthVersionLast="47" xr6:coauthVersionMax="47" xr10:uidLastSave="{00000000-0000-0000-0000-000000000000}"/>
  <bookViews>
    <workbookView xWindow="0" yWindow="500" windowWidth="51200" windowHeight="27460"/>
  </bookViews>
  <sheets>
    <sheet name="ML ENO66-45" sheetId="1" r:id="rId1"/>
  </sheets>
  <definedNames>
    <definedName name="_xlnm.Print_Area" localSheetId="0">'ML ENO66-45'!$A$1:$J$41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</calcChain>
</file>

<file path=xl/sharedStrings.xml><?xml version="1.0" encoding="utf-8"?>
<sst xmlns="http://schemas.openxmlformats.org/spreadsheetml/2006/main" count="38" uniqueCount="27">
  <si>
    <t>Core</t>
  </si>
  <si>
    <t>EN066-45</t>
  </si>
  <si>
    <t>mean</t>
  </si>
  <si>
    <t>s</t>
  </si>
  <si>
    <t>Loc</t>
  </si>
  <si>
    <t>Eq.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</si>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</sst>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7" formatCode="0.00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5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0" fillId="0" borderId="10" xfId="0" applyBorder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9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7" xfId="0" applyBorder="1"/>
    <xf numFmtId="0" fontId="0" fillId="0" borderId="13" xfId="0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10" xfId="0" applyNumberFormat="1" applyBorder="1"/>
    <xf numFmtId="167" fontId="0" fillId="0" borderId="0" xfId="1" applyNumberFormat="1" applyFont="1" applyAlignment="1">
      <alignment horizontal="right"/>
    </xf>
    <xf numFmtId="1" fontId="0" fillId="0" borderId="2" xfId="1" applyNumberFormat="1" applyFont="1" applyBorder="1" applyAlignment="1">
      <alignment horizontal="right"/>
    </xf>
    <xf numFmtId="1" fontId="0" fillId="0" borderId="3" xfId="1" applyNumberFormat="1" applyFon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C2DE9B1D-B6EA-DC4C-BB43-093899CCF944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DuBois, L.G. and Prell, W.L. (1988): Effects of carbonate dissolution on the radiocarbon age structure of sediment mixed layers.- Deep-Sea Research, 35: 1875-1885.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D3" sqref="D3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32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4642.4969678593088</v>
      </c>
      <c r="E2" s="1">
        <f>1/(1/(E9)^2+1/(E10)^2)^0.5</f>
        <v>135.03814904684819</v>
      </c>
      <c r="F2" s="1">
        <f>(F9/(E9)^2+F10/(E10)^2)/(1/(E9)^2+1/(E10)^2)</f>
        <v>4837.7319587628872</v>
      </c>
      <c r="G2" s="1">
        <f>1/(1/(E9)^2+1/(E10)^2)^0.5</f>
        <v>135.03814904684819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INDEX(LINEST(D11:D13,C11:C13,TRUE,FALSE),2)</f>
        <v>2479.1666666666652</v>
      </c>
      <c r="E3" s="2">
        <f>INDEX(LINEST(D11:D13,C11:C13,TRUE,TRUE),2,2)</f>
        <v>130.1414828390844</v>
      </c>
      <c r="F3" s="2">
        <f>INDEX(LINEST(F11:F13,C11:C13,TRUE,FALSE),2)</f>
        <v>2458.3333333333321</v>
      </c>
      <c r="G3" s="2">
        <f>INDEX(LINEST(F11:F13,C11:C13,TRUE,TRUE),2,2)</f>
        <v>116.67857082124686</v>
      </c>
      <c r="J3"/>
      <c r="K3"/>
    </row>
    <row r="4" spans="1:11" x14ac:dyDescent="0.2">
      <c r="A4" s="21" t="s">
        <v>10</v>
      </c>
      <c r="B4" s="31">
        <v>3656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5.3</v>
      </c>
      <c r="C5" s="10" t="s">
        <v>12</v>
      </c>
      <c r="D5" s="6">
        <f>1/((INDEX(LINEST(D11:D13,C11:C13,TRUE,FALSE),1))/1000)</f>
        <v>1.5645371577574965</v>
      </c>
      <c r="E5" s="6">
        <f>(((INDEX(LINEST(D11:D13,C11:C13,TRUE,TRUE),2,1)/(-INDEX(LINEST(D11:D13,C11:C13,TRUE,TRUE),1,1))^2)^2)^0.5)*1000</f>
        <v>3.4152923763318806E-2</v>
      </c>
      <c r="F5" s="6">
        <f>1/((INDEX(LINEST(F11:F13,C11:C13,TRUE,FALSE),1))/1000)</f>
        <v>1.4117647058823526</v>
      </c>
      <c r="G5" s="6">
        <f>(((INDEX(LINEST(F11:F13,C11:C13,TRUE,TRUE),2,1)/(-INDEX(LINEST(F11:F13,C11:C13,TRUE,TRUE),1,1))^2)^2)^0.5)*1000</f>
        <v>2.493194242036845E-2</v>
      </c>
      <c r="J5"/>
      <c r="K5"/>
    </row>
    <row r="6" spans="1:11" x14ac:dyDescent="0.2">
      <c r="A6" s="22" t="s">
        <v>13</v>
      </c>
      <c r="B6" s="27">
        <v>-21.93</v>
      </c>
      <c r="C6" s="12" t="s">
        <v>14</v>
      </c>
      <c r="D6" s="5">
        <f>D5*(D2-D3)/1000</f>
        <v>3.3846106407186074</v>
      </c>
      <c r="E6" s="5">
        <f>(D5*E2+D5*E3+(D2-D3)*E5)/1000</f>
        <v>0.48876744241750603</v>
      </c>
      <c r="F6" s="5">
        <f>F5*(F2-F3)/1000</f>
        <v>3.3591510006064298</v>
      </c>
      <c r="G6" s="5">
        <f>(F5*G2+F5*G3+(F2-F3)*G5)/1000</f>
        <v>0.41468781051456521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3">
        <v>0</v>
      </c>
      <c r="B9" s="25">
        <v>2</v>
      </c>
      <c r="C9" s="39">
        <v>1</v>
      </c>
      <c r="D9" s="25">
        <v>4465</v>
      </c>
      <c r="E9" s="34">
        <v>235</v>
      </c>
      <c r="F9" s="36">
        <v>4610</v>
      </c>
      <c r="G9">
        <v>4325</v>
      </c>
      <c r="H9" s="7">
        <v>4874</v>
      </c>
      <c r="I9">
        <v>3973</v>
      </c>
      <c r="J9" s="7">
        <v>5271</v>
      </c>
      <c r="K9"/>
    </row>
    <row r="10" spans="1:11" x14ac:dyDescent="0.2">
      <c r="A10" s="35">
        <v>2</v>
      </c>
      <c r="B10" s="7">
        <v>4</v>
      </c>
      <c r="C10" s="40">
        <v>3</v>
      </c>
      <c r="D10" s="7">
        <v>4730</v>
      </c>
      <c r="E10" s="36">
        <v>165</v>
      </c>
      <c r="F10" s="36">
        <v>4950</v>
      </c>
      <c r="G10">
        <v>4802</v>
      </c>
      <c r="H10" s="7">
        <v>5239</v>
      </c>
      <c r="I10">
        <v>4522</v>
      </c>
      <c r="J10" s="7">
        <v>5427</v>
      </c>
      <c r="K10"/>
    </row>
    <row r="11" spans="1:11" x14ac:dyDescent="0.2">
      <c r="A11" s="35">
        <v>5</v>
      </c>
      <c r="B11" s="7">
        <v>7</v>
      </c>
      <c r="C11" s="40">
        <v>6</v>
      </c>
      <c r="D11" s="7">
        <v>6290</v>
      </c>
      <c r="E11" s="36">
        <v>185</v>
      </c>
      <c r="F11" s="36">
        <v>6730</v>
      </c>
      <c r="G11">
        <v>6513</v>
      </c>
      <c r="H11" s="7">
        <v>6938</v>
      </c>
      <c r="I11">
        <v>6307</v>
      </c>
      <c r="J11" s="7">
        <v>7162</v>
      </c>
      <c r="K11"/>
    </row>
    <row r="12" spans="1:11" x14ac:dyDescent="0.2">
      <c r="A12" s="35">
        <v>8</v>
      </c>
      <c r="B12" s="7">
        <v>10</v>
      </c>
      <c r="C12" s="40">
        <v>9</v>
      </c>
      <c r="D12" s="7">
        <v>8280</v>
      </c>
      <c r="E12" s="36">
        <v>300</v>
      </c>
      <c r="F12" s="36">
        <v>8790</v>
      </c>
      <c r="G12">
        <v>8800</v>
      </c>
      <c r="H12" s="7">
        <v>9205</v>
      </c>
      <c r="I12">
        <v>8089</v>
      </c>
      <c r="J12" s="7">
        <v>9480</v>
      </c>
      <c r="K12"/>
    </row>
    <row r="13" spans="1:11" x14ac:dyDescent="0.2">
      <c r="A13" s="35">
        <v>11</v>
      </c>
      <c r="B13" s="7">
        <v>13</v>
      </c>
      <c r="C13" s="40">
        <v>12</v>
      </c>
      <c r="D13" s="7">
        <v>10125</v>
      </c>
      <c r="E13" s="36">
        <v>270</v>
      </c>
      <c r="F13" s="36">
        <v>10980</v>
      </c>
      <c r="G13">
        <v>10635</v>
      </c>
      <c r="H13" s="43">
        <v>11502</v>
      </c>
      <c r="I13">
        <v>10276</v>
      </c>
      <c r="J13" s="43">
        <v>12118</v>
      </c>
      <c r="K13"/>
    </row>
    <row r="14" spans="1:11" x14ac:dyDescent="0.2">
      <c r="A14" s="37">
        <v>14</v>
      </c>
      <c r="B14" s="8">
        <v>16</v>
      </c>
      <c r="C14" s="41">
        <v>15</v>
      </c>
      <c r="D14" s="8">
        <v>11820</v>
      </c>
      <c r="E14" s="38">
        <v>490</v>
      </c>
      <c r="F14" s="38">
        <v>13330</v>
      </c>
      <c r="G14" s="28">
        <v>12849</v>
      </c>
      <c r="H14" s="8">
        <v>13894</v>
      </c>
      <c r="I14" s="28">
        <v>12340</v>
      </c>
      <c r="J14" s="44">
        <v>14538</v>
      </c>
      <c r="K14"/>
    </row>
    <row r="15" spans="1:11" x14ac:dyDescent="0.2">
      <c r="A15" s="29"/>
      <c r="B15" s="29"/>
      <c r="C15" s="29"/>
      <c r="D15" s="30"/>
      <c r="E15" s="30"/>
      <c r="J15"/>
      <c r="K15"/>
    </row>
    <row r="16" spans="1:11" x14ac:dyDescent="0.2">
      <c r="A16" t="s">
        <v>26</v>
      </c>
      <c r="D16"/>
      <c r="J16"/>
      <c r="K16"/>
    </row>
    <row r="17" spans="3:11" x14ac:dyDescent="0.2">
      <c r="D17"/>
      <c r="J17"/>
      <c r="K17"/>
    </row>
    <row r="18" spans="3:11" x14ac:dyDescent="0.2">
      <c r="D18"/>
      <c r="J18"/>
      <c r="K18"/>
    </row>
    <row r="19" spans="3:11" x14ac:dyDescent="0.2">
      <c r="D19"/>
      <c r="J19"/>
      <c r="K19"/>
    </row>
    <row r="20" spans="3:11" x14ac:dyDescent="0.2">
      <c r="D20"/>
      <c r="J20"/>
      <c r="K20"/>
    </row>
    <row r="21" spans="3:11" x14ac:dyDescent="0.2">
      <c r="D21"/>
      <c r="J21"/>
      <c r="K21"/>
    </row>
    <row r="22" spans="3:11" x14ac:dyDescent="0.2">
      <c r="D22"/>
      <c r="J22"/>
      <c r="K22"/>
    </row>
    <row r="23" spans="3:11" x14ac:dyDescent="0.2">
      <c r="D23"/>
      <c r="J23"/>
      <c r="K23"/>
    </row>
    <row r="24" spans="3:11" x14ac:dyDescent="0.2">
      <c r="D24"/>
      <c r="J24"/>
      <c r="K24"/>
    </row>
    <row r="25" spans="3:11" x14ac:dyDescent="0.2">
      <c r="C25" s="42"/>
      <c r="D25"/>
      <c r="J25"/>
      <c r="K25"/>
    </row>
    <row r="26" spans="3:11" x14ac:dyDescent="0.2">
      <c r="D26"/>
      <c r="J26"/>
      <c r="K26"/>
    </row>
    <row r="27" spans="3:11" x14ac:dyDescent="0.2">
      <c r="D27"/>
      <c r="J27"/>
      <c r="K27"/>
    </row>
    <row r="28" spans="3:11" x14ac:dyDescent="0.2">
      <c r="D28"/>
      <c r="J28"/>
      <c r="K28"/>
    </row>
    <row r="29" spans="3:11" x14ac:dyDescent="0.2">
      <c r="D29"/>
      <c r="K29"/>
    </row>
    <row r="30" spans="3:11" x14ac:dyDescent="0.2">
      <c r="D30"/>
      <c r="J30"/>
    </row>
    <row r="31" spans="3:11" x14ac:dyDescent="0.2">
      <c r="D31"/>
      <c r="J31"/>
    </row>
    <row r="32" spans="3:11" x14ac:dyDescent="0.2">
      <c r="D32"/>
      <c r="J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ENO66-45</vt:lpstr>
      <vt:lpstr>'ML ENO66-45'!Druckbereich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2022-01-27T14:15:31Z</dcterms:created>
  <dcterms:modified xsi:type="dcterms:W3CDTF">2022-01-27T14:15:31Z</dcterms:modified>
</cp:coreProperties>
</file>